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Калькулятор SE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₽&quot;"/>
  </numFmts>
  <fonts count="14">
    <font>
      <name val="Calibri"/>
      <family val="2"/>
      <color theme="1"/>
      <sz val="11"/>
      <scheme val="minor"/>
    </font>
    <font>
      <name val="Arial"/>
      <b val="1"/>
      <color rgb="00C96442"/>
      <sz val="16"/>
    </font>
    <font>
      <name val="Arial"/>
      <color rgb="005E5D59"/>
      <sz val="10.5"/>
    </font>
    <font>
      <name val="Arial"/>
      <b val="1"/>
      <color rgb="00B1543A"/>
      <sz val="11"/>
    </font>
    <font>
      <name val="Arial"/>
      <color rgb="001C1C1A"/>
      <sz val="10.5"/>
    </font>
    <font>
      <name val="Arial"/>
      <b val="1"/>
      <color rgb="00FFFFFF"/>
      <sz val="10"/>
    </font>
    <font>
      <name val="Arial"/>
      <b val="1"/>
      <color rgb="001C1C1A"/>
      <sz val="10.5"/>
    </font>
    <font>
      <name val="Arial"/>
      <i val="1"/>
      <color rgb="005E5D59"/>
      <sz val="10.5"/>
    </font>
    <font>
      <name val="Arial"/>
      <color rgb="003C7A4E"/>
      <sz val="10.5"/>
    </font>
    <font>
      <name val="Arial"/>
      <color rgb="0087867F"/>
      <sz val="10.5"/>
    </font>
    <font>
      <name val="Arial"/>
      <b val="1"/>
      <color rgb="00FFFFFF"/>
      <sz val="9.5"/>
    </font>
    <font>
      <name val="Arial"/>
      <color rgb="001C1C1A"/>
      <sz val="10"/>
    </font>
    <font>
      <name val="Arial"/>
      <i val="1"/>
      <color rgb="005E5D59"/>
      <sz val="10"/>
    </font>
    <font>
      <name val="Arial"/>
      <b val="1"/>
      <color rgb="00C96442"/>
      <sz val="10.5"/>
      <u val="single"/>
    </font>
  </fonts>
  <fills count="8">
    <fill>
      <patternFill/>
    </fill>
    <fill>
      <patternFill patternType="gray125"/>
    </fill>
    <fill>
      <patternFill patternType="solid">
        <fgColor rgb="00FAF9F5"/>
      </patternFill>
    </fill>
    <fill>
      <patternFill patternType="solid">
        <fgColor rgb="00FBF3EE"/>
      </patternFill>
    </fill>
    <fill>
      <patternFill patternType="solid">
        <fgColor rgb="00C96442"/>
      </patternFill>
    </fill>
    <fill>
      <patternFill patternType="solid">
        <fgColor rgb="00FBF6E9"/>
      </patternFill>
    </fill>
    <fill>
      <patternFill patternType="solid">
        <fgColor rgb="00F4E7E0"/>
      </patternFill>
    </fill>
    <fill>
      <patternFill patternType="solid">
        <fgColor rgb="00F7F5EF"/>
      </patternFill>
    </fill>
  </fills>
  <borders count="2">
    <border>
      <left/>
      <right/>
      <top/>
      <bottom/>
      <diagonal/>
    </border>
    <border>
      <left style="thin">
        <color rgb="00DDD9CC"/>
      </left>
      <right style="thin">
        <color rgb="00DDD9CC"/>
      </right>
      <top style="thin">
        <color rgb="00DDD9CC"/>
      </top>
      <bottom style="thin">
        <color rgb="00DDD9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/>
    </xf>
    <xf numFmtId="0" fontId="7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3" fontId="4" fillId="0" borderId="1" applyAlignment="1" pivotButton="0" quotePrefix="0" xfId="0">
      <alignment horizontal="center" vertical="center"/>
    </xf>
    <xf numFmtId="3" fontId="4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9" fontId="2" fillId="0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164" fontId="6" fillId="6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164" fontId="6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right" vertical="center"/>
    </xf>
    <xf numFmtId="0" fontId="11" fillId="0" borderId="1" applyAlignment="1" pivotButton="0" quotePrefix="0" xfId="0">
      <alignment horizontal="left" vertical="center"/>
    </xf>
    <xf numFmtId="2" fontId="2" fillId="0" borderId="1" applyAlignment="1" pivotButton="0" quotePrefix="0" xfId="0">
      <alignment horizontal="right" vertical="center"/>
    </xf>
    <xf numFmtId="0" fontId="11" fillId="7" borderId="1" applyAlignment="1" pivotButton="0" quotePrefix="0" xfId="0">
      <alignment horizontal="left" vertical="center"/>
    </xf>
    <xf numFmtId="2" fontId="2" fillId="7" borderId="1" applyAlignment="1" pivotButton="0" quotePrefix="0" xfId="0">
      <alignment horizontal="right" vertical="center"/>
    </xf>
    <xf numFmtId="9" fontId="2" fillId="7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awetta.com/uslugi" TargetMode="External" Id="rId1"/><Relationship Type="http://schemas.openxmlformats.org/officeDocument/2006/relationships/hyperlink" Target="https://pawetta.com/calculators/seo-cost/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7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 ht="30" customHeight="1">
      <c r="A1" s="1" t="inlineStr">
        <is>
          <t>Сколько стоит SEO — расчёт под ваш проект</t>
        </is>
      </c>
      <c r="B1" s="2" t="n"/>
      <c r="C1" s="2" t="n"/>
      <c r="D1" s="2" t="n"/>
      <c r="E1" s="2" t="n"/>
    </row>
    <row r="2" ht="18" customHeight="1">
      <c r="A2" s="3" t="inlineStr">
        <is>
          <t>Никита Вихров · SEO-специалист · pawetta.com  ·  выберите параметры — цена посчитается</t>
        </is>
      </c>
      <c r="B2" s="2" t="n"/>
      <c r="C2" s="2" t="n"/>
      <c r="D2" s="2" t="n"/>
      <c r="E2" s="2" t="n"/>
    </row>
    <row r="3" ht="6" customHeight="1">
      <c r="A3" s="2" t="n"/>
      <c r="B3" s="2" t="n"/>
      <c r="C3" s="2" t="n"/>
      <c r="D3" s="2" t="n"/>
      <c r="E3" s="2" t="n"/>
    </row>
    <row r="4" ht="22" customHeight="1">
      <c r="A4" s="4" t="inlineStr">
        <is>
          <t>ПАРАМЕТРЫ ПРОЕКТА</t>
        </is>
      </c>
    </row>
    <row r="5" ht="30" customHeight="1">
      <c r="A5" s="5" t="inlineStr">
        <is>
          <t>Параметр</t>
        </is>
      </c>
      <c r="B5" s="5" t="inlineStr">
        <is>
          <t>Пример 1</t>
        </is>
      </c>
      <c r="C5" s="5" t="inlineStr">
        <is>
          <t>Пример 2</t>
        </is>
      </c>
      <c r="D5" s="5" t="inlineStr">
        <is>
          <t>Пример 3</t>
        </is>
      </c>
      <c r="E5" s="5" t="inlineStr">
        <is>
          <t>Ваш проект</t>
        </is>
      </c>
    </row>
    <row r="6">
      <c r="A6" s="6" t="inlineStr">
        <is>
          <t>Проект / бизнес</t>
        </is>
      </c>
      <c r="B6" s="7" t="inlineStr">
        <is>
          <t>Стоматология, один город</t>
        </is>
      </c>
      <c r="C6" s="7" t="inlineStr">
        <is>
          <t>Интернет-магазин мебели</t>
        </is>
      </c>
      <c r="D6" s="7" t="inlineStr">
        <is>
          <t>Онлайн-школа, запуск</t>
        </is>
      </c>
      <c r="E6" s="8" t="n"/>
    </row>
    <row r="7">
      <c r="A7" s="6" t="inlineStr">
        <is>
          <t>Тип проекта</t>
        </is>
      </c>
      <c r="B7" s="9" t="inlineStr">
        <is>
          <t>Локальные услуги</t>
        </is>
      </c>
      <c r="C7" s="9" t="inlineStr">
        <is>
          <t>E-commerce</t>
        </is>
      </c>
      <c r="D7" s="9" t="inlineStr">
        <is>
          <t>Edtech / онлайн-курсы</t>
        </is>
      </c>
      <c r="E7" s="8" t="n"/>
    </row>
    <row r="8">
      <c r="A8" s="6" t="inlineStr">
        <is>
          <t>Размер сайта</t>
        </is>
      </c>
      <c r="B8" s="9" t="inlineStr">
        <is>
          <t>до 50 страниц</t>
        </is>
      </c>
      <c r="C8" s="9" t="inlineStr">
        <is>
          <t>50–500</t>
        </is>
      </c>
      <c r="D8" s="9" t="inlineStr">
        <is>
          <t>50–500</t>
        </is>
      </c>
      <c r="E8" s="8" t="n"/>
    </row>
    <row r="9">
      <c r="A9" s="6" t="inlineStr">
        <is>
          <t>Конкуренция в нише</t>
        </is>
      </c>
      <c r="B9" s="9" t="inlineStr">
        <is>
          <t>Средняя</t>
        </is>
      </c>
      <c r="C9" s="9" t="inlineStr">
        <is>
          <t>Высокая</t>
        </is>
      </c>
      <c r="D9" s="9" t="inlineStr">
        <is>
          <t>Средняя</t>
        </is>
      </c>
      <c r="E9" s="8" t="n"/>
    </row>
    <row r="10">
      <c r="A10" s="6" t="inlineStr">
        <is>
          <t>География продвижения</t>
        </is>
      </c>
      <c r="B10" s="9" t="inlineStr">
        <is>
          <t>Один город</t>
        </is>
      </c>
      <c r="C10" s="9" t="inlineStr">
        <is>
          <t>Вся Россия</t>
        </is>
      </c>
      <c r="D10" s="9" t="inlineStr">
        <is>
          <t>Вся Россия</t>
        </is>
      </c>
      <c r="E10" s="8" t="n"/>
    </row>
    <row r="11">
      <c r="A11" s="6" t="inlineStr">
        <is>
          <t>Состояние сайта</t>
        </is>
      </c>
      <c r="B11" s="9" t="inlineStr">
        <is>
          <t>Уже работает</t>
        </is>
      </c>
      <c r="C11" s="9" t="inlineStr">
        <is>
          <t>Уже работает</t>
        </is>
      </c>
      <c r="D11" s="9" t="inlineStr">
        <is>
          <t>Новый сайт</t>
        </is>
      </c>
      <c r="E11" s="8" t="n"/>
    </row>
    <row r="12">
      <c r="A12" s="6" t="inlineStr">
        <is>
          <t>Срок работы, мес</t>
        </is>
      </c>
      <c r="B12" s="10" t="n">
        <v>6</v>
      </c>
      <c r="C12" s="10" t="n">
        <v>12</v>
      </c>
      <c r="D12" s="10" t="n">
        <v>12</v>
      </c>
      <c r="E12" s="11" t="n"/>
    </row>
    <row r="13" ht="22" customHeight="1">
      <c r="A13" s="4" t="inlineStr">
        <is>
          <t>ДОП. РАБОТЫ  (да / нет — меняют надбавку)</t>
        </is>
      </c>
    </row>
    <row r="14">
      <c r="A14" s="12" t="inlineStr">
        <is>
          <t>Контент-маркетинг  (+30%)</t>
        </is>
      </c>
      <c r="B14" s="13" t="inlineStr">
        <is>
          <t>да</t>
        </is>
      </c>
      <c r="C14" s="13" t="inlineStr">
        <is>
          <t>да</t>
        </is>
      </c>
      <c r="D14" s="13" t="inlineStr">
        <is>
          <t>да</t>
        </is>
      </c>
      <c r="E14" s="8" t="n"/>
    </row>
    <row r="15">
      <c r="A15" s="12" t="inlineStr">
        <is>
          <t>Линкбилдинг  (+25%)</t>
        </is>
      </c>
      <c r="B15" s="14" t="inlineStr">
        <is>
          <t>нет</t>
        </is>
      </c>
      <c r="C15" s="13" t="inlineStr">
        <is>
          <t>да</t>
        </is>
      </c>
      <c r="D15" s="14" t="inlineStr">
        <is>
          <t>нет</t>
        </is>
      </c>
      <c r="E15" s="8" t="n"/>
    </row>
    <row r="16">
      <c r="A16" s="12" t="inlineStr">
        <is>
          <t>SEO под ИИ-выдачи  (+20%)</t>
        </is>
      </c>
      <c r="B16" s="14" t="inlineStr">
        <is>
          <t>нет</t>
        </is>
      </c>
      <c r="C16" s="14" t="inlineStr">
        <is>
          <t>нет</t>
        </is>
      </c>
      <c r="D16" s="13" t="inlineStr">
        <is>
          <t>да</t>
        </is>
      </c>
      <c r="E16" s="8" t="n"/>
    </row>
    <row r="17">
      <c r="A17" s="12" t="inlineStr">
        <is>
          <t>Английская локализация  (+35%)</t>
        </is>
      </c>
      <c r="B17" s="14" t="inlineStr">
        <is>
          <t>нет</t>
        </is>
      </c>
      <c r="C17" s="14" t="inlineStr">
        <is>
          <t>нет</t>
        </is>
      </c>
      <c r="D17" s="14" t="inlineStr">
        <is>
          <t>нет</t>
        </is>
      </c>
      <c r="E17" s="8" t="n"/>
    </row>
    <row r="18">
      <c r="A18" s="12" t="inlineStr">
        <is>
          <t>Расширенная аналитика  (+15%)</t>
        </is>
      </c>
      <c r="B18" s="14" t="inlineStr">
        <is>
          <t>нет</t>
        </is>
      </c>
      <c r="C18" s="14" t="inlineStr">
        <is>
          <t>нет</t>
        </is>
      </c>
      <c r="D18" s="14" t="inlineStr">
        <is>
          <t>нет</t>
        </is>
      </c>
      <c r="E18" s="8" t="n"/>
    </row>
    <row r="19" ht="22" customHeight="1">
      <c r="A19" s="4" t="inlineStr">
        <is>
          <t>РАСЧЁТ</t>
        </is>
      </c>
    </row>
    <row r="20">
      <c r="A20" s="12" t="inlineStr">
        <is>
          <t>Базовая ставка, ₽</t>
        </is>
      </c>
      <c r="B20" s="15">
        <f>$B$33</f>
        <v/>
      </c>
      <c r="C20" s="15">
        <f>$B$33</f>
        <v/>
      </c>
      <c r="D20" s="15">
        <f>$B$33</f>
        <v/>
      </c>
      <c r="E20" s="15">
        <f>$B$33</f>
        <v/>
      </c>
    </row>
    <row r="21">
      <c r="A21" s="12" t="inlineStr">
        <is>
          <t>× тип проекта</t>
        </is>
      </c>
      <c r="B21" s="16">
        <f>IFERROR(VLOOKUP(B7,$A$35:$B$40,2,FALSE),"")</f>
        <v/>
      </c>
      <c r="C21" s="16">
        <f>IFERROR(VLOOKUP(C7,$A$35:$B$40,2,FALSE),"")</f>
        <v/>
      </c>
      <c r="D21" s="16">
        <f>IFERROR(VLOOKUP(D7,$A$35:$B$40,2,FALSE),"")</f>
        <v/>
      </c>
      <c r="E21" s="16">
        <f>IFERROR(VLOOKUP(E7,$A$35:$B$40,2,FALSE),"")</f>
        <v/>
      </c>
    </row>
    <row r="22">
      <c r="A22" s="12" t="inlineStr">
        <is>
          <t>× размер сайта</t>
        </is>
      </c>
      <c r="B22" s="16">
        <f>IFERROR(VLOOKUP(B8,$A$42:$B$45,2,FALSE),"")</f>
        <v/>
      </c>
      <c r="C22" s="16">
        <f>IFERROR(VLOOKUP(C8,$A$42:$B$45,2,FALSE),"")</f>
        <v/>
      </c>
      <c r="D22" s="16">
        <f>IFERROR(VLOOKUP(D8,$A$42:$B$45,2,FALSE),"")</f>
        <v/>
      </c>
      <c r="E22" s="16">
        <f>IFERROR(VLOOKUP(E8,$A$42:$B$45,2,FALSE),"")</f>
        <v/>
      </c>
    </row>
    <row r="23">
      <c r="A23" s="12" t="inlineStr">
        <is>
          <t>× конкуренция</t>
        </is>
      </c>
      <c r="B23" s="16">
        <f>IFERROR(VLOOKUP(B9,$A$47:$B$49,2,FALSE),"")</f>
        <v/>
      </c>
      <c r="C23" s="16">
        <f>IFERROR(VLOOKUP(C9,$A$47:$B$49,2,FALSE),"")</f>
        <v/>
      </c>
      <c r="D23" s="16">
        <f>IFERROR(VLOOKUP(D9,$A$47:$B$49,2,FALSE),"")</f>
        <v/>
      </c>
      <c r="E23" s="16">
        <f>IFERROR(VLOOKUP(E9,$A$47:$B$49,2,FALSE),"")</f>
        <v/>
      </c>
    </row>
    <row r="24">
      <c r="A24" s="12" t="inlineStr">
        <is>
          <t>× география</t>
        </is>
      </c>
      <c r="B24" s="16">
        <f>IFERROR(VLOOKUP(B10,$A$51:$B$54,2,FALSE),"")</f>
        <v/>
      </c>
      <c r="C24" s="16">
        <f>IFERROR(VLOOKUP(C10,$A$51:$B$54,2,FALSE),"")</f>
        <v/>
      </c>
      <c r="D24" s="16">
        <f>IFERROR(VLOOKUP(D10,$A$51:$B$54,2,FALSE),"")</f>
        <v/>
      </c>
      <c r="E24" s="16">
        <f>IFERROR(VLOOKUP(E10,$A$51:$B$54,2,FALSE),"")</f>
        <v/>
      </c>
    </row>
    <row r="25">
      <c r="A25" s="12" t="inlineStr">
        <is>
          <t>× состояние</t>
        </is>
      </c>
      <c r="B25" s="16">
        <f>IFERROR(VLOOKUP(B11,$A$56:$B$58,2,FALSE),"")</f>
        <v/>
      </c>
      <c r="C25" s="16">
        <f>IFERROR(VLOOKUP(C11,$A$56:$B$58,2,FALSE),"")</f>
        <v/>
      </c>
      <c r="D25" s="16">
        <f>IFERROR(VLOOKUP(D11,$A$56:$B$58,2,FALSE),"")</f>
        <v/>
      </c>
      <c r="E25" s="16">
        <f>IFERROR(VLOOKUP(E11,$A$56:$B$58,2,FALSE),"")</f>
        <v/>
      </c>
    </row>
    <row r="26">
      <c r="A26" s="12" t="inlineStr">
        <is>
          <t>Надбавка за доп. работы</t>
        </is>
      </c>
      <c r="B26" s="17">
        <f>IF(B14="да",0.3,0)+IF(B15="да",0.25,0)+IF(B16="да",0.2,0)+IF(B17="да",0.35,0)+IF(B18="да",0.15,0)</f>
        <v/>
      </c>
      <c r="C26" s="17">
        <f>IF(C14="да",0.3,0)+IF(C15="да",0.25,0)+IF(C16="да",0.2,0)+IF(C17="да",0.35,0)+IF(C18="да",0.15,0)</f>
        <v/>
      </c>
      <c r="D26" s="17">
        <f>IF(D14="да",0.3,0)+IF(D15="да",0.25,0)+IF(D16="да",0.2,0)+IF(D17="да",0.35,0)+IF(D18="да",0.15,0)</f>
        <v/>
      </c>
      <c r="E26" s="17">
        <f>IF(E14="да",0.3,0)+IF(E15="да",0.25,0)+IF(E16="да",0.2,0)+IF(E17="да",0.35,0)+IF(E18="да",0.15,0)</f>
        <v/>
      </c>
    </row>
    <row r="27" ht="22" customHeight="1">
      <c r="A27" s="18" t="inlineStr">
        <is>
          <t>Стоимость SEO, ₽/мес</t>
        </is>
      </c>
      <c r="B27" s="19">
        <f>IFERROR(ROUND(B20*B21*B22*B23*B24*B25*(1+B26)/5000,0)*5000,"")</f>
        <v/>
      </c>
      <c r="C27" s="19">
        <f>IFERROR(ROUND(C20*C21*C22*C23*C24*C25*(1+C26)/5000,0)*5000,"")</f>
        <v/>
      </c>
      <c r="D27" s="19">
        <f>IFERROR(ROUND(D20*D21*D22*D23*D24*D25*(1+D26)/5000,0)*5000,"")</f>
        <v/>
      </c>
      <c r="E27" s="19">
        <f>IFERROR(ROUND(E20*E21*E22*E23*E24*E25*(1+E26)/5000,0)*5000,"")</f>
        <v/>
      </c>
    </row>
    <row r="28">
      <c r="A28" s="12" t="inlineStr">
        <is>
          <t>— нижняя граница (×0,85)</t>
        </is>
      </c>
      <c r="B28" s="20">
        <f>IFERROR(ROUND(B27*0.85/5000,0)*5000,"")</f>
        <v/>
      </c>
      <c r="C28" s="20">
        <f>IFERROR(ROUND(C27*0.85/5000,0)*5000,"")</f>
        <v/>
      </c>
      <c r="D28" s="20">
        <f>IFERROR(ROUND(D27*0.85/5000,0)*5000,"")</f>
        <v/>
      </c>
      <c r="E28" s="20">
        <f>IFERROR(ROUND(E27*0.85/5000,0)*5000,"")</f>
        <v/>
      </c>
    </row>
    <row r="29">
      <c r="A29" s="12" t="inlineStr">
        <is>
          <t>— верхняя граница (×1,20)</t>
        </is>
      </c>
      <c r="B29" s="20">
        <f>IFERROR(ROUND(B27*1.2/5000,0)*5000,"")</f>
        <v/>
      </c>
      <c r="C29" s="20">
        <f>IFERROR(ROUND(C27*1.2/5000,0)*5000,"")</f>
        <v/>
      </c>
      <c r="D29" s="20">
        <f>IFERROR(ROUND(D27*1.2/5000,0)*5000,"")</f>
        <v/>
      </c>
      <c r="E29" s="20">
        <f>IFERROR(ROUND(E27*1.2/5000,0)*5000,"")</f>
        <v/>
      </c>
    </row>
    <row r="30" ht="22" customHeight="1">
      <c r="A30" s="18" t="inlineStr">
        <is>
          <t>Бюджет на весь срок, ₽</t>
        </is>
      </c>
      <c r="B30" s="19">
        <f>IFERROR(B27*B12,"")</f>
        <v/>
      </c>
      <c r="C30" s="19">
        <f>IFERROR(C27*C12,"")</f>
        <v/>
      </c>
      <c r="D30" s="19">
        <f>IFERROR(D27*D12,"")</f>
        <v/>
      </c>
      <c r="E30" s="19">
        <f>IFERROR(E27*E12,"")</f>
        <v/>
      </c>
    </row>
    <row r="32" ht="22" customHeight="1">
      <c r="A32" s="4" t="inlineStr">
        <is>
          <t>СПРАВОЧНИК КОЭФФИЦИЕНТОВ  (как считает калькулятор)</t>
        </is>
      </c>
    </row>
    <row r="33">
      <c r="A33" s="6" t="inlineStr">
        <is>
          <t>Базовая ставка, ₽</t>
        </is>
      </c>
      <c r="B33" s="21" t="n">
        <v>50000</v>
      </c>
    </row>
    <row r="34">
      <c r="A34" s="22" t="inlineStr">
        <is>
          <t>Тип проекта</t>
        </is>
      </c>
      <c r="B34" s="23" t="inlineStr">
        <is>
          <t>×коэф.</t>
        </is>
      </c>
    </row>
    <row r="35">
      <c r="A35" s="24" t="inlineStr">
        <is>
          <t>Лендинг / 1 услуга</t>
        </is>
      </c>
      <c r="B35" s="25" t="n">
        <v>0.6</v>
      </c>
    </row>
    <row r="36">
      <c r="A36" s="26" t="inlineStr">
        <is>
          <t>Локальные услуги</t>
        </is>
      </c>
      <c r="B36" s="27" t="n">
        <v>0.85</v>
      </c>
    </row>
    <row r="37">
      <c r="A37" s="24" t="inlineStr">
        <is>
          <t>Edtech / онлайн-курсы</t>
        </is>
      </c>
      <c r="B37" s="25" t="n">
        <v>1.2</v>
      </c>
    </row>
    <row r="38">
      <c r="A38" s="26" t="inlineStr">
        <is>
          <t>B2B SaaS</t>
        </is>
      </c>
      <c r="B38" s="27" t="n">
        <v>1.3</v>
      </c>
    </row>
    <row r="39">
      <c r="A39" s="24" t="inlineStr">
        <is>
          <t>E-commerce</t>
        </is>
      </c>
      <c r="B39" s="25" t="n">
        <v>1.4</v>
      </c>
    </row>
    <row r="40">
      <c r="A40" s="26" t="inlineStr">
        <is>
          <t>Международный</t>
        </is>
      </c>
      <c r="B40" s="27" t="n">
        <v>1.7</v>
      </c>
    </row>
    <row r="41">
      <c r="A41" s="22" t="inlineStr">
        <is>
          <t>Размер сайта</t>
        </is>
      </c>
      <c r="B41" s="23" t="inlineStr">
        <is>
          <t>×коэф.</t>
        </is>
      </c>
    </row>
    <row r="42">
      <c r="A42" s="24" t="inlineStr">
        <is>
          <t>до 50 страниц</t>
        </is>
      </c>
      <c r="B42" s="25" t="n">
        <v>1</v>
      </c>
    </row>
    <row r="43">
      <c r="A43" s="26" t="inlineStr">
        <is>
          <t>50–500</t>
        </is>
      </c>
      <c r="B43" s="27" t="n">
        <v>1.2</v>
      </c>
    </row>
    <row r="44">
      <c r="A44" s="24" t="inlineStr">
        <is>
          <t>500–5 000</t>
        </is>
      </c>
      <c r="B44" s="25" t="n">
        <v>1.5</v>
      </c>
    </row>
    <row r="45">
      <c r="A45" s="26" t="inlineStr">
        <is>
          <t>5 000+</t>
        </is>
      </c>
      <c r="B45" s="27" t="n">
        <v>1.85</v>
      </c>
    </row>
    <row r="46">
      <c r="A46" s="22" t="inlineStr">
        <is>
          <t>Конкуренция</t>
        </is>
      </c>
      <c r="B46" s="23" t="inlineStr">
        <is>
          <t>×коэф.</t>
        </is>
      </c>
    </row>
    <row r="47">
      <c r="A47" s="24" t="inlineStr">
        <is>
          <t>Низкая</t>
        </is>
      </c>
      <c r="B47" s="25" t="n">
        <v>1</v>
      </c>
    </row>
    <row r="48">
      <c r="A48" s="26" t="inlineStr">
        <is>
          <t>Средняя</t>
        </is>
      </c>
      <c r="B48" s="27" t="n">
        <v>1.25</v>
      </c>
    </row>
    <row r="49">
      <c r="A49" s="24" t="inlineStr">
        <is>
          <t>Высокая</t>
        </is>
      </c>
      <c r="B49" s="25" t="n">
        <v>1.55</v>
      </c>
    </row>
    <row r="50">
      <c r="A50" s="22" t="inlineStr">
        <is>
          <t>География</t>
        </is>
      </c>
      <c r="B50" s="23" t="inlineStr">
        <is>
          <t>×коэф.</t>
        </is>
      </c>
    </row>
    <row r="51">
      <c r="A51" s="24" t="inlineStr">
        <is>
          <t>Один город</t>
        </is>
      </c>
      <c r="B51" s="25" t="n">
        <v>0.9</v>
      </c>
    </row>
    <row r="52">
      <c r="A52" s="26" t="inlineStr">
        <is>
          <t>Москва / СПб</t>
        </is>
      </c>
      <c r="B52" s="27" t="n">
        <v>1.1</v>
      </c>
    </row>
    <row r="53">
      <c r="A53" s="24" t="inlineStr">
        <is>
          <t>Вся Россия</t>
        </is>
      </c>
      <c r="B53" s="25" t="n">
        <v>1.3</v>
      </c>
    </row>
    <row r="54">
      <c r="A54" s="26" t="inlineStr">
        <is>
          <t>Международная</t>
        </is>
      </c>
      <c r="B54" s="27" t="n">
        <v>1.6</v>
      </c>
    </row>
    <row r="55">
      <c r="A55" s="22" t="inlineStr">
        <is>
          <t>Состояние сайта</t>
        </is>
      </c>
      <c r="B55" s="23" t="inlineStr">
        <is>
          <t>×коэф.</t>
        </is>
      </c>
    </row>
    <row r="56">
      <c r="A56" s="24" t="inlineStr">
        <is>
          <t>Новый сайт</t>
        </is>
      </c>
      <c r="B56" s="25" t="n">
        <v>1.3</v>
      </c>
    </row>
    <row r="57">
      <c r="A57" s="26" t="inlineStr">
        <is>
          <t>Уже работает</t>
        </is>
      </c>
      <c r="B57" s="27" t="n">
        <v>1</v>
      </c>
    </row>
    <row r="58">
      <c r="A58" s="24" t="inlineStr">
        <is>
          <t>Под фильтром / просел</t>
        </is>
      </c>
      <c r="B58" s="25" t="n">
        <v>1.4</v>
      </c>
    </row>
    <row r="59">
      <c r="A59" s="22" t="inlineStr">
        <is>
          <t>Доп. работы</t>
        </is>
      </c>
      <c r="B59" s="23" t="inlineStr">
        <is>
          <t>надбавка</t>
        </is>
      </c>
    </row>
    <row r="60">
      <c r="A60" s="24" t="inlineStr">
        <is>
          <t>Контент-маркетинг</t>
        </is>
      </c>
      <c r="B60" s="17" t="n">
        <v>0.3</v>
      </c>
    </row>
    <row r="61">
      <c r="A61" s="26" t="inlineStr">
        <is>
          <t>Линкбилдинг</t>
        </is>
      </c>
      <c r="B61" s="28" t="n">
        <v>0.25</v>
      </c>
    </row>
    <row r="62">
      <c r="A62" s="24" t="inlineStr">
        <is>
          <t>SEO под ИИ-выдачи</t>
        </is>
      </c>
      <c r="B62" s="17" t="n">
        <v>0.2</v>
      </c>
    </row>
    <row r="63">
      <c r="A63" s="26" t="inlineStr">
        <is>
          <t>Английская локализация</t>
        </is>
      </c>
      <c r="B63" s="28" t="n">
        <v>0.35</v>
      </c>
    </row>
    <row r="64">
      <c r="A64" s="24" t="inlineStr">
        <is>
          <t>Расширенная аналитика</t>
        </is>
      </c>
      <c r="B64" s="17" t="n">
        <v>0.15</v>
      </c>
    </row>
    <row r="66" ht="30" customHeight="1">
      <c r="A66" s="29" t="inlineStr">
        <is>
          <t>Меняйте параметры в выпадающих списках — стоимость пересчитается. Формула та же, что в онлайн-калькуляторе: базовая ставка × коэффициенты × (1 + надбавки), округление до 5 000 ₽, вилка ±. Это ориентир; точную смету считаю под проект.</t>
        </is>
      </c>
    </row>
    <row r="67" ht="20" customHeight="1">
      <c r="A67" s="30" t="inlineStr">
        <is>
          <t>→ Онлайн-калькулятор стоимости SEO</t>
        </is>
      </c>
    </row>
  </sheetData>
  <mergeCells count="8">
    <mergeCell ref="A4:E4"/>
    <mergeCell ref="A2:E2"/>
    <mergeCell ref="A19:E19"/>
    <mergeCell ref="A1:E1"/>
    <mergeCell ref="A32:E32"/>
    <mergeCell ref="A13:E13"/>
    <mergeCell ref="A66:E66"/>
    <mergeCell ref="A67:E67"/>
  </mergeCells>
  <dataValidations count="11">
    <dataValidation sqref="B7:E7" showDropDown="0" showInputMessage="0" showErrorMessage="0" allowBlank="1" type="list">
      <formula1>"Лендинг / 1 услуга,Локальные услуги,Edtech / онлайн-курсы,B2B SaaS,E-commerce,Международный"</formula1>
    </dataValidation>
    <dataValidation sqref="B8:E8" showDropDown="0" showInputMessage="0" showErrorMessage="0" allowBlank="1" type="list">
      <formula1>"до 50 страниц,50–500,500–5 000,5 000+"</formula1>
    </dataValidation>
    <dataValidation sqref="B9:E9" showDropDown="0" showInputMessage="0" showErrorMessage="0" allowBlank="1" type="list">
      <formula1>"Низкая,Средняя,Высокая"</formula1>
    </dataValidation>
    <dataValidation sqref="B10:E10" showDropDown="0" showInputMessage="0" showErrorMessage="0" allowBlank="1" type="list">
      <formula1>"Один город,Москва / СПб,Вся Россия,Международная"</formula1>
    </dataValidation>
    <dataValidation sqref="B11:E11" showDropDown="0" showInputMessage="0" showErrorMessage="0" allowBlank="1" type="list">
      <formula1>"Новый сайт,Уже работает,Под фильтром / просел"</formula1>
    </dataValidation>
    <dataValidation sqref="B12:E12" showDropDown="0" showInputMessage="0" showErrorMessage="0" allowBlank="1" type="list">
      <formula1>"3,6,12"</formula1>
    </dataValidation>
    <dataValidation sqref="B14:E14" showDropDown="0" showInputMessage="0" showErrorMessage="0" allowBlank="1" type="list">
      <formula1>"да,нет"</formula1>
    </dataValidation>
    <dataValidation sqref="B15:E15" showDropDown="0" showInputMessage="0" showErrorMessage="0" allowBlank="1" type="list">
      <formula1>"да,нет"</formula1>
    </dataValidation>
    <dataValidation sqref="B16:E16" showDropDown="0" showInputMessage="0" showErrorMessage="0" allowBlank="1" type="list">
      <formula1>"да,нет"</formula1>
    </dataValidation>
    <dataValidation sqref="B17:E17" showDropDown="0" showInputMessage="0" showErrorMessage="0" allowBlank="1" type="list">
      <formula1>"да,нет"</formula1>
    </dataValidation>
    <dataValidation sqref="B18:E18" showDropDown="0" showInputMessage="0" showErrorMessage="0" allowBlank="1" type="list">
      <formula1>"да,нет"</formula1>
    </dataValidation>
  </dataValidations>
  <hyperlinks>
    <hyperlink xmlns:r="http://schemas.openxmlformats.org/officeDocument/2006/relationships" ref="A2" r:id="rId1"/>
    <hyperlink xmlns:r="http://schemas.openxmlformats.org/officeDocument/2006/relationships" ref="A67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Никита Вихров · pawetta.com</dc:creator>
  <dc:title xmlns:dc="http://purl.org/dc/elements/1.1/">Калькулятор стоимости SEO — расчёт под проект</dc:title>
  <dc:subject xmlns:dc="http://purl.org/dc/elements/1.1/">Шаблон таблицы для маркетолога</dc:subject>
  <dcterms:created xmlns:dcterms="http://purl.org/dc/terms/" xmlns:xsi="http://www.w3.org/2001/XMLSchema-instance" xsi:type="dcterms:W3CDTF">2026-07-16T12:59:33Z</dcterms:created>
  <dcterms:modified xmlns:dcterms="http://purl.org/dc/terms/" xmlns:xsi="http://www.w3.org/2001/XMLSchema-instance" xsi:type="dcterms:W3CDTF">2026-07-16T12:59:33Z</dcterms:modified>
</cp:coreProperties>
</file>