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РНП неделя" sheetId="1" state="visible" r:id="rId1"/>
    <sheet xmlns:r="http://schemas.openxmlformats.org/officeDocument/2006/relationships" name="Динамика по неделям" sheetId="2" state="visible" r:id="rId2"/>
    <sheet xmlns:r="http://schemas.openxmlformats.org/officeDocument/2006/relationships" name="Наборы метрик" sheetId="3" state="visible" r:id="rId3"/>
    <sheet xmlns:r="http://schemas.openxmlformats.org/officeDocument/2006/relationships" name="Как вести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&quot; ₽&quot;"/>
    <numFmt numFmtId="165" formatCode="0.0%"/>
    <numFmt numFmtId="166" formatCode="+0.0%;-0.0%;0.0%"/>
  </numFmts>
  <fonts count="9">
    <font>
      <name val="Calibri"/>
      <family val="2"/>
      <color theme="1"/>
      <sz val="11"/>
      <scheme val="minor"/>
    </font>
    <font>
      <name val="Arial"/>
      <b val="1"/>
      <color rgb="00C96442"/>
      <sz val="16"/>
    </font>
    <font>
      <name val="Arial"/>
      <color rgb="005E5D59"/>
      <sz val="10.5"/>
    </font>
    <font>
      <name val="Arial"/>
      <b val="1"/>
      <color rgb="002B2A26"/>
      <sz val="10.5"/>
    </font>
    <font>
      <name val="Arial"/>
      <color rgb="000000FF"/>
      <sz val="10.5"/>
    </font>
    <font>
      <name val="Arial"/>
      <color rgb="0087867F"/>
      <sz val="9.5"/>
    </font>
    <font>
      <name val="Arial"/>
      <b val="1"/>
      <color rgb="00FFFFFF"/>
      <sz val="10"/>
    </font>
    <font>
      <name val="Arial"/>
      <i val="1"/>
      <color rgb="0087867F"/>
      <sz val="10.5"/>
    </font>
    <font>
      <name val="Arial"/>
      <b val="1"/>
      <color rgb="002B2A26"/>
      <sz val="10"/>
    </font>
  </fonts>
  <fills count="5">
    <fill>
      <patternFill/>
    </fill>
    <fill>
      <patternFill patternType="gray125"/>
    </fill>
    <fill>
      <patternFill patternType="solid">
        <fgColor rgb="00FAF9F5"/>
      </patternFill>
    </fill>
    <fill>
      <patternFill patternType="solid">
        <fgColor rgb="00C96442"/>
      </patternFill>
    </fill>
    <fill>
      <patternFill patternType="solid">
        <fgColor rgb="00F3EFE6"/>
      </patternFill>
    </fill>
  </fills>
  <borders count="2">
    <border>
      <left/>
      <right/>
      <top/>
      <bottom/>
      <diagonal/>
    </border>
    <border>
      <left style="thin">
        <color rgb="00E3DED3"/>
      </left>
      <right style="thin">
        <color rgb="00E3DED3"/>
      </right>
      <top style="thin">
        <color rgb="00E3DED3"/>
      </top>
      <bottom style="thin">
        <color rgb="00E3DED3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8" fillId="0" borderId="0" pivotButton="0" quotePrefix="0" xfId="0"/>
    <xf numFmtId="0" fontId="2" fillId="2" borderId="0" pivotButton="0" quotePrefix="0" xfId="0"/>
    <xf numFmtId="0" fontId="5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2" fillId="0" borderId="0" pivotButton="0" quotePrefix="0" xfId="0"/>
    <xf numFmtId="9" fontId="4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3" fillId="4" borderId="1" pivotButton="0" quotePrefix="0" xfId="0"/>
    <xf numFmtId="0" fontId="0" fillId="4" borderId="1" pivotButton="0" quotePrefix="0" xfId="0"/>
    <xf numFmtId="0" fontId="2" fillId="0" borderId="1" pivotButton="0" quotePrefix="0" xfId="0"/>
    <xf numFmtId="0" fontId="4" fillId="0" borderId="1" pivotButton="0" quotePrefix="0" xfId="0"/>
    <xf numFmtId="0" fontId="4" fillId="0" borderId="1" applyAlignment="1" pivotButton="0" quotePrefix="0" xfId="0">
      <alignment horizontal="center"/>
    </xf>
    <xf numFmtId="3" fontId="4" fillId="0" borderId="1" pivotButton="0" quotePrefix="0" xfId="0"/>
    <xf numFmtId="3" fontId="7" fillId="0" borderId="1" pivotButton="0" quotePrefix="0" xfId="0"/>
    <xf numFmtId="9" fontId="7" fillId="0" borderId="1" pivotButton="0" quotePrefix="0" xfId="0"/>
    <xf numFmtId="0" fontId="7" fillId="0" borderId="1" applyAlignment="1" pivotButton="0" quotePrefix="0" xfId="0">
      <alignment horizontal="center"/>
    </xf>
    <xf numFmtId="164" fontId="4" fillId="0" borderId="1" pivotButton="0" quotePrefix="0" xfId="0"/>
    <xf numFmtId="164" fontId="7" fillId="0" borderId="1" pivotButton="0" quotePrefix="0" xfId="0"/>
    <xf numFmtId="165" fontId="7" fillId="0" borderId="1" pivotButton="0" quotePrefix="0" xfId="0"/>
    <xf numFmtId="166" fontId="7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</cellXfs>
  <cellStyles count="1">
    <cellStyle name="Normal" xfId="0" builtinId="0" hidden="0"/>
  </cellStyles>
  <dxfs count="5">
    <dxf>
      <font>
        <name val="Arial"/>
        <b val="1"/>
        <color rgb="003A6B4A"/>
        <sz val="10.5"/>
      </font>
      <fill>
        <patternFill patternType="solid">
          <fgColor rgb="00DFF0E4"/>
          <bgColor rgb="00DFF0E4"/>
        </patternFill>
      </fill>
    </dxf>
    <dxf>
      <font>
        <name val="Arial"/>
        <b val="1"/>
        <color rgb="009C6230"/>
        <sz val="10.5"/>
      </font>
      <fill>
        <patternFill patternType="solid">
          <fgColor rgb="00FBF0DA"/>
          <bgColor rgb="00FBF0DA"/>
        </patternFill>
      </fill>
    </dxf>
    <dxf>
      <font>
        <name val="Arial"/>
        <b val="1"/>
        <color rgb="00B4442A"/>
        <sz val="10.5"/>
      </font>
      <fill>
        <patternFill patternType="solid">
          <fgColor rgb="00F8E0DA"/>
          <bgColor rgb="00F8E0DA"/>
        </patternFill>
      </fill>
    </dxf>
    <dxf>
      <font>
        <name val="Arial"/>
        <b val="1"/>
        <color rgb="003A6B4A"/>
        <sz val="10.5"/>
      </font>
    </dxf>
    <dxf>
      <font>
        <name val="Arial"/>
        <b val="1"/>
        <color rgb="00B4442A"/>
        <sz val="10.5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5" customWidth="1" min="2" max="2"/>
    <col width="8" customWidth="1" min="3" max="3"/>
    <col width="14" customWidth="1" min="4" max="4"/>
    <col width="14" customWidth="1" min="5" max="5"/>
    <col width="13" customWidth="1" min="6" max="6"/>
    <col width="10" customWidth="1" min="7" max="7"/>
    <col width="12" customWidth="1" min="8" max="8"/>
    <col width="42" customWidth="1" min="9" max="9"/>
    <col width="22" customWidth="1" min="11" max="11"/>
    <col width="15" customWidth="1" min="12" max="12"/>
  </cols>
  <sheetData>
    <row r="1">
      <c r="A1" s="1" t="inlineStr">
        <is>
          <t>РНП — рука на пульсе: недельная таблица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K1" s="3" t="inlineStr">
        <is>
          <t>Пороги статуса</t>
        </is>
      </c>
    </row>
    <row r="2">
      <c r="A2" s="4" t="inlineStr">
        <is>
          <t>Никита Вихров · SEO-специалист и маркетолог · pawetta.com/blog/rnp-ruka-na-pulse/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K2" s="5" t="inlineStr">
        <is>
          <t>статус</t>
        </is>
      </c>
      <c r="L2" s="5" t="inlineStr">
        <is>
          <t>порог, % плана</t>
        </is>
      </c>
    </row>
    <row r="3">
      <c r="A3" s="6" t="inlineStr">
        <is>
          <t>Период:</t>
        </is>
      </c>
      <c r="B3" s="7" t="inlineStr">
        <is>
          <t>20–26 июля 2026</t>
        </is>
      </c>
      <c r="D3" s="5" t="inlineStr">
        <is>
          <t>Синим — то, что заполняешь руками. Серым курсивом — считается формулой.</t>
        </is>
      </c>
      <c r="K3" s="8" t="inlineStr">
        <is>
          <t>в норме</t>
        </is>
      </c>
      <c r="L3" s="9" t="n">
        <v>1</v>
      </c>
    </row>
    <row r="4" ht="30" customHeight="1">
      <c r="A4" s="10" t="inlineStr">
        <is>
          <t>Показатель</t>
        </is>
      </c>
      <c r="B4" s="10" t="inlineStr">
        <is>
          <t>Ответственный</t>
        </is>
      </c>
      <c r="C4" s="10" t="inlineStr">
        <is>
          <t>Лучше</t>
        </is>
      </c>
      <c r="D4" s="10" t="inlineStr">
        <is>
          <t>План</t>
        </is>
      </c>
      <c r="E4" s="10" t="inlineStr">
        <is>
          <t>Факт</t>
        </is>
      </c>
      <c r="F4" s="10" t="inlineStr">
        <is>
          <t>Отклонение</t>
        </is>
      </c>
      <c r="G4" s="10" t="inlineStr">
        <is>
          <t>% плана</t>
        </is>
      </c>
      <c r="H4" s="10" t="inlineStr">
        <is>
          <t>Статус</t>
        </is>
      </c>
      <c r="I4" s="10" t="inlineStr">
        <is>
          <t>Комментарий и решение</t>
        </is>
      </c>
      <c r="K4" s="8" t="inlineStr">
        <is>
          <t>внимание</t>
        </is>
      </c>
      <c r="L4" s="9" t="n">
        <v>0.85</v>
      </c>
    </row>
    <row r="5">
      <c r="A5" s="11" t="inlineStr">
        <is>
          <t>ТРАФИК И РАСХОД</t>
        </is>
      </c>
      <c r="B5" s="12" t="n"/>
      <c r="C5" s="12" t="n"/>
      <c r="D5" s="12" t="n"/>
      <c r="E5" s="12" t="n"/>
      <c r="F5" s="12" t="n"/>
      <c r="G5" s="12" t="n"/>
      <c r="H5" s="12" t="n"/>
      <c r="I5" s="12" t="n"/>
      <c r="K5" s="8" t="inlineStr">
        <is>
          <t>провал</t>
        </is>
      </c>
      <c r="L5" s="9" t="n">
        <v>0</v>
      </c>
    </row>
    <row r="6">
      <c r="A6" s="13" t="inlineStr">
        <is>
          <t>Визиты на сайт</t>
        </is>
      </c>
      <c r="B6" s="14" t="inlineStr">
        <is>
          <t>маркетолог</t>
        </is>
      </c>
      <c r="C6" s="15" t="inlineStr">
        <is>
          <t>выше</t>
        </is>
      </c>
      <c r="D6" s="16" t="n">
        <v>4200</v>
      </c>
      <c r="E6" s="16" t="n">
        <v>3870</v>
      </c>
      <c r="F6" s="17">
        <f>IF(OR(N(D6)=0,E6=""),"",E6-D6)</f>
        <v/>
      </c>
      <c r="G6" s="18">
        <f>IF(OR(N(D6)=0,N(E6)=0),"",IF(C6="ниже",D6/E6,E6/D6))</f>
        <v/>
      </c>
      <c r="H6" s="19">
        <f>IF(G6="","",IF(G6&gt;=$L$3,$K$3,IF(G6&gt;=$L$4,$K$4,$K$5)))</f>
        <v/>
      </c>
      <c r="I6" s="14" t="n"/>
    </row>
    <row r="7">
      <c r="A7" s="13" t="inlineStr">
        <is>
          <t>Расход на рекламу</t>
        </is>
      </c>
      <c r="B7" s="14" t="inlineStr">
        <is>
          <t>маркетолог</t>
        </is>
      </c>
      <c r="C7" s="15" t="inlineStr">
        <is>
          <t>ниже</t>
        </is>
      </c>
      <c r="D7" s="20" t="n">
        <v>90000</v>
      </c>
      <c r="E7" s="20" t="n">
        <v>96400</v>
      </c>
      <c r="F7" s="21">
        <f>IF(OR(N(D7)=0,E7=""),"",E7-D7)</f>
        <v/>
      </c>
      <c r="G7" s="18">
        <f>IF(OR(N(D7)=0,N(E7)=0),"",IF(C7="ниже",D7/E7,E7/D7))</f>
        <v/>
      </c>
      <c r="H7" s="19">
        <f>IF(G7="","",IF(G7&gt;=$L$3,$K$3,IF(G7&gt;=$L$4,$K$4,$K$5)))</f>
        <v/>
      </c>
      <c r="I7" s="14" t="n"/>
      <c r="K7" s="5" t="inlineStr">
        <is>
          <t>Меняй пороги под свой бизнес —</t>
        </is>
      </c>
    </row>
    <row r="8">
      <c r="A8" s="11" t="inlineStr">
        <is>
          <t>ЗАЯВКИ</t>
        </is>
      </c>
      <c r="B8" s="12" t="n"/>
      <c r="C8" s="12" t="n"/>
      <c r="D8" s="12" t="n"/>
      <c r="E8" s="12" t="n"/>
      <c r="F8" s="12" t="n"/>
      <c r="G8" s="12" t="n"/>
      <c r="H8" s="12" t="n"/>
      <c r="I8" s="12" t="n"/>
      <c r="K8" s="5" t="inlineStr">
        <is>
          <t>статусы пересчитаются сами.</t>
        </is>
      </c>
    </row>
    <row r="9">
      <c r="A9" s="13" t="inlineStr">
        <is>
          <t>Заявки с сайта</t>
        </is>
      </c>
      <c r="B9" s="14" t="inlineStr">
        <is>
          <t>маркетолог</t>
        </is>
      </c>
      <c r="C9" s="15" t="inlineStr">
        <is>
          <t>выше</t>
        </is>
      </c>
      <c r="D9" s="16" t="n">
        <v>84</v>
      </c>
      <c r="E9" s="16" t="n">
        <v>79</v>
      </c>
      <c r="F9" s="17">
        <f>IF(OR(N(D9)=0,E9=""),"",E9-D9)</f>
        <v/>
      </c>
      <c r="G9" s="18">
        <f>IF(OR(N(D9)=0,N(E9)=0),"",IF(C9="ниже",D9/E9,E9/D9))</f>
        <v/>
      </c>
      <c r="H9" s="19">
        <f>IF(G9="","",IF(G9&gt;=$L$3,$K$3,IF(G9&gt;=$L$4,$K$4,$K$5)))</f>
        <v/>
      </c>
      <c r="I9" s="14" t="n"/>
    </row>
    <row r="10">
      <c r="A10" s="13" t="inlineStr">
        <is>
          <t>Звонки</t>
        </is>
      </c>
      <c r="B10" s="14" t="inlineStr">
        <is>
          <t>продажи</t>
        </is>
      </c>
      <c r="C10" s="15" t="inlineStr">
        <is>
          <t>выше</t>
        </is>
      </c>
      <c r="D10" s="16" t="n">
        <v>36</v>
      </c>
      <c r="E10" s="16" t="n">
        <v>41</v>
      </c>
      <c r="F10" s="17">
        <f>IF(OR(N(D10)=0,E10=""),"",E10-D10)</f>
        <v/>
      </c>
      <c r="G10" s="18">
        <f>IF(OR(N(D10)=0,N(E10)=0),"",IF(C10="ниже",D10/E10,E10/D10))</f>
        <v/>
      </c>
      <c r="H10" s="19">
        <f>IF(G10="","",IF(G10&gt;=$L$3,$K$3,IF(G10&gt;=$L$4,$K$4,$K$5)))</f>
        <v/>
      </c>
      <c r="I10" s="14" t="n"/>
    </row>
    <row r="11">
      <c r="A11" s="13" t="inlineStr">
        <is>
          <t>Всего обращений</t>
        </is>
      </c>
      <c r="B11" s="14" t="inlineStr">
        <is>
          <t>продажи</t>
        </is>
      </c>
      <c r="C11" s="15" t="inlineStr">
        <is>
          <t>выше</t>
        </is>
      </c>
      <c r="D11" s="17">
        <f>D9+D10</f>
        <v/>
      </c>
      <c r="E11" s="17">
        <f>E9+E10</f>
        <v/>
      </c>
      <c r="F11" s="17">
        <f>IF(OR(N(D11)=0,E11=""),"",E11-D11)</f>
        <v/>
      </c>
      <c r="G11" s="18">
        <f>IF(OR(N(D11)=0,N(E11)=0),"",IF(C11="ниже",D11/E11,E11/D11))</f>
        <v/>
      </c>
      <c r="H11" s="19">
        <f>IF(G11="","",IF(G11&gt;=$L$3,$K$3,IF(G11&gt;=$L$4,$K$4,$K$5)))</f>
        <v/>
      </c>
      <c r="I11" s="14" t="n"/>
    </row>
    <row r="12">
      <c r="A12" s="13" t="inlineStr">
        <is>
          <t>Стоимость обращения</t>
        </is>
      </c>
      <c r="B12" s="14" t="inlineStr">
        <is>
          <t>маркетолог</t>
        </is>
      </c>
      <c r="C12" s="15" t="inlineStr">
        <is>
          <t>ниже</t>
        </is>
      </c>
      <c r="D12" s="21">
        <f>IF(N(D11)=0,"",D7/D11)</f>
        <v/>
      </c>
      <c r="E12" s="21">
        <f>IF(N(E11)=0,"",E7/E11)</f>
        <v/>
      </c>
      <c r="F12" s="21">
        <f>IF(OR(N(D12)=0,E12=""),"",E12-D12)</f>
        <v/>
      </c>
      <c r="G12" s="18">
        <f>IF(OR(N(D12)=0,N(E12)=0),"",IF(C12="ниже",D12/E12,E12/D12))</f>
        <v/>
      </c>
      <c r="H12" s="19">
        <f>IF(G12="","",IF(G12&gt;=$L$3,$K$3,IF(G12&gt;=$L$4,$K$4,$K$5)))</f>
        <v/>
      </c>
      <c r="I12" s="14" t="n"/>
    </row>
    <row r="13">
      <c r="A13" s="11" t="inlineStr">
        <is>
          <t>ПРОДАЖИ</t>
        </is>
      </c>
      <c r="B13" s="12" t="n"/>
      <c r="C13" s="12" t="n"/>
      <c r="D13" s="12" t="n"/>
      <c r="E13" s="12" t="n"/>
      <c r="F13" s="12" t="n"/>
      <c r="G13" s="12" t="n"/>
      <c r="H13" s="12" t="n"/>
      <c r="I13" s="12" t="n"/>
    </row>
    <row r="14">
      <c r="A14" s="13" t="inlineStr">
        <is>
          <t>Квалифицированные лиды</t>
        </is>
      </c>
      <c r="B14" s="14" t="inlineStr">
        <is>
          <t>продажи</t>
        </is>
      </c>
      <c r="C14" s="15" t="inlineStr">
        <is>
          <t>выше</t>
        </is>
      </c>
      <c r="D14" s="16" t="n">
        <v>72</v>
      </c>
      <c r="E14" s="16" t="n">
        <v>66</v>
      </c>
      <c r="F14" s="17">
        <f>IF(OR(N(D14)=0,E14=""),"",E14-D14)</f>
        <v/>
      </c>
      <c r="G14" s="18">
        <f>IF(OR(N(D14)=0,N(E14)=0),"",IF(C14="ниже",D14/E14,E14/D14))</f>
        <v/>
      </c>
      <c r="H14" s="19">
        <f>IF(G14="","",IF(G14&gt;=$L$3,$K$3,IF(G14&gt;=$L$4,$K$4,$K$5)))</f>
        <v/>
      </c>
      <c r="I14" s="14" t="n"/>
    </row>
    <row r="15">
      <c r="A15" s="13" t="inlineStr">
        <is>
          <t>Сделки</t>
        </is>
      </c>
      <c r="B15" s="14" t="inlineStr">
        <is>
          <t>продажи</t>
        </is>
      </c>
      <c r="C15" s="15" t="inlineStr">
        <is>
          <t>выше</t>
        </is>
      </c>
      <c r="D15" s="16" t="n">
        <v>18</v>
      </c>
      <c r="E15" s="16" t="n">
        <v>15</v>
      </c>
      <c r="F15" s="17">
        <f>IF(OR(N(D15)=0,E15=""),"",E15-D15)</f>
        <v/>
      </c>
      <c r="G15" s="18">
        <f>IF(OR(N(D15)=0,N(E15)=0),"",IF(C15="ниже",D15/E15,E15/D15))</f>
        <v/>
      </c>
      <c r="H15" s="19">
        <f>IF(G15="","",IF(G15&gt;=$L$3,$K$3,IF(G15&gt;=$L$4,$K$4,$K$5)))</f>
        <v/>
      </c>
      <c r="I15" s="14" t="n"/>
    </row>
    <row r="16">
      <c r="A16" s="13" t="inlineStr">
        <is>
          <t>Конверсия обращение→сделка</t>
        </is>
      </c>
      <c r="B16" s="14" t="inlineStr">
        <is>
          <t>продажи</t>
        </is>
      </c>
      <c r="C16" s="15" t="inlineStr">
        <is>
          <t>выше</t>
        </is>
      </c>
      <c r="D16" s="22">
        <f>IF(N(D11)=0,"",D15/D11)</f>
        <v/>
      </c>
      <c r="E16" s="22">
        <f>IF(N(E11)=0,"",E15/E11)</f>
        <v/>
      </c>
      <c r="F16" s="22">
        <f>IF(OR(N(D16)=0,E16=""),"",E16-D16)</f>
        <v/>
      </c>
      <c r="G16" s="18">
        <f>IF(OR(N(D16)=0,N(E16)=0),"",IF(C16="ниже",D16/E16,E16/D16))</f>
        <v/>
      </c>
      <c r="H16" s="19">
        <f>IF(G16="","",IF(G16&gt;=$L$3,$K$3,IF(G16&gt;=$L$4,$K$4,$K$5)))</f>
        <v/>
      </c>
      <c r="I16" s="14" t="n"/>
    </row>
    <row r="17">
      <c r="A17" s="11" t="inlineStr">
        <is>
          <t>ДЕНЬГИ</t>
        </is>
      </c>
      <c r="B17" s="12" t="n"/>
      <c r="C17" s="12" t="n"/>
      <c r="D17" s="12" t="n"/>
      <c r="E17" s="12" t="n"/>
      <c r="F17" s="12" t="n"/>
      <c r="G17" s="12" t="n"/>
      <c r="H17" s="12" t="n"/>
      <c r="I17" s="12" t="n"/>
    </row>
    <row r="18">
      <c r="A18" s="13" t="inlineStr">
        <is>
          <t>Выручка</t>
        </is>
      </c>
      <c r="B18" s="14" t="inlineStr">
        <is>
          <t>владелец</t>
        </is>
      </c>
      <c r="C18" s="15" t="inlineStr">
        <is>
          <t>выше</t>
        </is>
      </c>
      <c r="D18" s="20" t="n">
        <v>1260000</v>
      </c>
      <c r="E18" s="20" t="n">
        <v>1105000</v>
      </c>
      <c r="F18" s="21">
        <f>IF(OR(N(D18)=0,E18=""),"",E18-D18)</f>
        <v/>
      </c>
      <c r="G18" s="18">
        <f>IF(OR(N(D18)=0,N(E18)=0),"",IF(C18="ниже",D18/E18,E18/D18))</f>
        <v/>
      </c>
      <c r="H18" s="19">
        <f>IF(G18="","",IF(G18&gt;=$L$3,$K$3,IF(G18&gt;=$L$4,$K$4,$K$5)))</f>
        <v/>
      </c>
      <c r="I18" s="14" t="n"/>
    </row>
    <row r="19">
      <c r="A19" s="13" t="inlineStr">
        <is>
          <t>Средний чек</t>
        </is>
      </c>
      <c r="B19" s="14" t="inlineStr">
        <is>
          <t>продажи</t>
        </is>
      </c>
      <c r="C19" s="15" t="inlineStr">
        <is>
          <t>выше</t>
        </is>
      </c>
      <c r="D19" s="21">
        <f>IF(N(D15)=0,"",D18/D15)</f>
        <v/>
      </c>
      <c r="E19" s="21">
        <f>IF(N(E15)=0,"",E18/E15)</f>
        <v/>
      </c>
      <c r="F19" s="21">
        <f>IF(OR(N(D19)=0,E19=""),"",E19-D19)</f>
        <v/>
      </c>
      <c r="G19" s="18">
        <f>IF(OR(N(D19)=0,N(E19)=0),"",IF(C19="ниже",D19/E19,E19/D19))</f>
        <v/>
      </c>
      <c r="H19" s="19">
        <f>IF(G19="","",IF(G19&gt;=$L$3,$K$3,IF(G19&gt;=$L$4,$K$4,$K$5)))</f>
        <v/>
      </c>
      <c r="I19" s="14" t="n"/>
    </row>
    <row r="20">
      <c r="A20" s="13" t="inlineStr">
        <is>
          <t>ДРР (доля рекламы в выручке)</t>
        </is>
      </c>
      <c r="B20" s="14" t="inlineStr">
        <is>
          <t>маркетолог</t>
        </is>
      </c>
      <c r="C20" s="15" t="inlineStr">
        <is>
          <t>ниже</t>
        </is>
      </c>
      <c r="D20" s="22">
        <f>IF(N(D18)=0,"",D7/D18)</f>
        <v/>
      </c>
      <c r="E20" s="22">
        <f>IF(N(E18)=0,"",E7/E18)</f>
        <v/>
      </c>
      <c r="F20" s="22">
        <f>IF(OR(N(D20)=0,E20=""),"",E20-D20)</f>
        <v/>
      </c>
      <c r="G20" s="18">
        <f>IF(OR(N(D20)=0,N(E20)=0),"",IF(C20="ниже",D20/E20,E20/D20))</f>
        <v/>
      </c>
      <c r="H20" s="19">
        <f>IF(G20="","",IF(G20&gt;=$L$3,$K$3,IF(G20&gt;=$L$4,$K$4,$K$5)))</f>
        <v/>
      </c>
      <c r="I20" s="14" t="n"/>
    </row>
    <row r="21">
      <c r="A21" s="13" t="inlineStr">
        <is>
          <t>ROMI</t>
        </is>
      </c>
      <c r="B21" s="14" t="inlineStr">
        <is>
          <t>владелец</t>
        </is>
      </c>
      <c r="C21" s="15" t="inlineStr">
        <is>
          <t>выше</t>
        </is>
      </c>
      <c r="D21" s="18">
        <f>IF(N(D7)=0,"",(D18-D7)/D7)</f>
        <v/>
      </c>
      <c r="E21" s="18">
        <f>IF(N(E7)=0,"",(E18-E7)/E7)</f>
        <v/>
      </c>
      <c r="F21" s="18">
        <f>IF(OR(N(D21)=0,E21=""),"",E21-D21)</f>
        <v/>
      </c>
      <c r="G21" s="18">
        <f>IF(OR(N(D21)=0,N(E21)=0),"",IF(C21="ниже",D21/E21,E21/D21))</f>
        <v/>
      </c>
      <c r="H21" s="19">
        <f>IF(G21="","",IF(G21&gt;=$L$3,$K$3,IF(G21&gt;=$L$4,$K$4,$K$5)))</f>
        <v/>
      </c>
      <c r="I21" s="14" t="n"/>
    </row>
  </sheetData>
  <conditionalFormatting sqref="G5:G21">
    <cfRule type="cellIs" priority="1" operator="greaterThanOrEqual" dxfId="0">
      <formula>$L$3</formula>
    </cfRule>
    <cfRule type="cellIs" priority="2" operator="between" dxfId="1">
      <formula>$L$4</formula>
      <formula>$L$3</formula>
    </cfRule>
    <cfRule type="cellIs" priority="3" operator="lessThan" dxfId="2">
      <formula>$L$4</formula>
    </cfRule>
  </conditionalFormatting>
  <dataValidations count="1">
    <dataValidation sqref="C5:C21" showDropDown="0" showInputMessage="0" showErrorMessage="0" allowBlank="1" type="list">
      <formula1>"выше,ниже"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8" customWidth="1" min="10" max="10"/>
  </cols>
  <sheetData>
    <row r="1">
      <c r="A1" s="1" t="inlineStr">
        <is>
          <t>Динамика по неделям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>
      <c r="A2" s="4" t="inlineStr">
        <is>
          <t>Тренд важнее одной недели: смотри направление, а не разовый провал.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4" ht="30" customHeight="1">
      <c r="A4" s="10" t="inlineStr">
        <is>
          <t>Показатель</t>
        </is>
      </c>
      <c r="B4" s="10" t="inlineStr">
        <is>
          <t>01–07.06</t>
        </is>
      </c>
      <c r="C4" s="10" t="inlineStr">
        <is>
          <t>08–14.06</t>
        </is>
      </c>
      <c r="D4" s="10" t="inlineStr">
        <is>
          <t>15–21.06</t>
        </is>
      </c>
      <c r="E4" s="10" t="inlineStr">
        <is>
          <t>22–28.06</t>
        </is>
      </c>
      <c r="F4" s="10" t="inlineStr">
        <is>
          <t>29.06–05.07</t>
        </is>
      </c>
      <c r="G4" s="10" t="inlineStr">
        <is>
          <t>06–12.07</t>
        </is>
      </c>
      <c r="H4" s="10" t="inlineStr">
        <is>
          <t>13–19.07</t>
        </is>
      </c>
      <c r="I4" s="10" t="inlineStr">
        <is>
          <t>20–26.07</t>
        </is>
      </c>
      <c r="J4" s="10" t="inlineStr">
        <is>
          <t>К прошлой неделе</t>
        </is>
      </c>
    </row>
    <row r="5">
      <c r="A5" s="13" t="inlineStr">
        <is>
          <t>Визиты на сайт</t>
        </is>
      </c>
      <c r="B5" s="16" t="n">
        <v>3510</v>
      </c>
      <c r="C5" s="16" t="n">
        <v>3640</v>
      </c>
      <c r="D5" s="16" t="n">
        <v>3720</v>
      </c>
      <c r="E5" s="16" t="n">
        <v>3880</v>
      </c>
      <c r="F5" s="16" t="n">
        <v>3950</v>
      </c>
      <c r="G5" s="16" t="n">
        <v>4010</v>
      </c>
      <c r="H5" s="16" t="n">
        <v>3960</v>
      </c>
      <c r="I5" s="16" t="n">
        <v>3870</v>
      </c>
      <c r="J5" s="23">
        <f>IF(N(H5)=0,"",I5/H5-1)</f>
        <v/>
      </c>
    </row>
    <row r="6">
      <c r="A6" s="13" t="inlineStr">
        <is>
          <t>Обращения</t>
        </is>
      </c>
      <c r="B6" s="16" t="n">
        <v>96</v>
      </c>
      <c r="C6" s="16" t="n">
        <v>104</v>
      </c>
      <c r="D6" s="16" t="n">
        <v>108</v>
      </c>
      <c r="E6" s="16" t="n">
        <v>112</v>
      </c>
      <c r="F6" s="16" t="n">
        <v>118</v>
      </c>
      <c r="G6" s="16" t="n">
        <v>121</v>
      </c>
      <c r="H6" s="16" t="n">
        <v>115</v>
      </c>
      <c r="I6" s="16" t="n">
        <v>120</v>
      </c>
      <c r="J6" s="23">
        <f>IF(N(H6)=0,"",I6/H6-1)</f>
        <v/>
      </c>
    </row>
    <row r="7">
      <c r="A7" s="13" t="inlineStr">
        <is>
          <t>Сделки</t>
        </is>
      </c>
      <c r="B7" s="16" t="n">
        <v>14</v>
      </c>
      <c r="C7" s="16" t="n">
        <v>16</v>
      </c>
      <c r="D7" s="16" t="n">
        <v>17</v>
      </c>
      <c r="E7" s="16" t="n">
        <v>18</v>
      </c>
      <c r="F7" s="16" t="n">
        <v>19</v>
      </c>
      <c r="G7" s="16" t="n">
        <v>20</v>
      </c>
      <c r="H7" s="16" t="n">
        <v>17</v>
      </c>
      <c r="I7" s="16" t="n">
        <v>15</v>
      </c>
      <c r="J7" s="23">
        <f>IF(N(H7)=0,"",I7/H7-1)</f>
        <v/>
      </c>
    </row>
    <row r="8">
      <c r="A8" s="13" t="inlineStr">
        <is>
          <t>Выручка</t>
        </is>
      </c>
      <c r="B8" s="20" t="n">
        <v>905000</v>
      </c>
      <c r="C8" s="20" t="n">
        <v>1020000</v>
      </c>
      <c r="D8" s="20" t="n">
        <v>1085000</v>
      </c>
      <c r="E8" s="20" t="n">
        <v>1150000</v>
      </c>
      <c r="F8" s="20" t="n">
        <v>1210000</v>
      </c>
      <c r="G8" s="20" t="n">
        <v>1280000</v>
      </c>
      <c r="H8" s="20" t="n">
        <v>1150000</v>
      </c>
      <c r="I8" s="20" t="n">
        <v>1105000</v>
      </c>
      <c r="J8" s="23">
        <f>IF(N(H8)=0,"",I8/H8-1)</f>
        <v/>
      </c>
    </row>
    <row r="9">
      <c r="A9" s="13" t="inlineStr">
        <is>
          <t>Расход на рекламу</t>
        </is>
      </c>
      <c r="B9" s="20" t="n">
        <v>78000</v>
      </c>
      <c r="C9" s="20" t="n">
        <v>81000</v>
      </c>
      <c r="D9" s="20" t="n">
        <v>84000</v>
      </c>
      <c r="E9" s="20" t="n">
        <v>87000</v>
      </c>
      <c r="F9" s="20" t="n">
        <v>89000</v>
      </c>
      <c r="G9" s="20" t="n">
        <v>92000</v>
      </c>
      <c r="H9" s="20" t="n">
        <v>94000</v>
      </c>
      <c r="I9" s="20" t="n">
        <v>96400</v>
      </c>
      <c r="J9" s="23">
        <f>IF(N(H9)=0,"",I9/H9-1)</f>
        <v/>
      </c>
    </row>
    <row r="11">
      <c r="A11" s="5" t="inlineStr">
        <is>
          <t>Разбор недели: сравниваешь с прошлой неделей. Разбор месяца: с тем же месяцем прошлого года.</t>
        </is>
      </c>
    </row>
  </sheetData>
  <conditionalFormatting sqref="J5:J9">
    <cfRule type="cellIs" priority="1" operator="greaterThanOrEqual" dxfId="3">
      <formula>0</formula>
    </cfRule>
    <cfRule type="cellIs" priority="2" operator="lessThan" dxfId="4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</cols>
  <sheetData>
    <row r="1">
      <c r="A1" s="1" t="inlineStr">
        <is>
          <t>Что брать в таблицу под свой тип бизнеса</t>
        </is>
      </c>
      <c r="B1" s="2" t="n"/>
      <c r="C1" s="2" t="n"/>
      <c r="D1" s="2" t="n"/>
    </row>
    <row r="2">
      <c r="A2" s="4" t="inlineStr">
        <is>
          <t>На старте бери 8–12 строк. Расширишь, когда войдёшь в ритм.</t>
        </is>
      </c>
      <c r="B2" s="2" t="n"/>
      <c r="C2" s="2" t="n"/>
      <c r="D2" s="2" t="n"/>
    </row>
    <row r="4" ht="30" customHeight="1">
      <c r="A4" s="10" t="inlineStr">
        <is>
          <t>Услуги и сайт</t>
        </is>
      </c>
      <c r="B4" s="10" t="inlineStr">
        <is>
          <t>Интернет-магазин</t>
        </is>
      </c>
      <c r="C4" s="10" t="inlineStr">
        <is>
          <t>Маркетплейсы (WB, Ozon)</t>
        </is>
      </c>
      <c r="D4" s="10" t="inlineStr">
        <is>
          <t>Локальная точка</t>
        </is>
      </c>
    </row>
    <row r="5">
      <c r="A5" s="13" t="inlineStr">
        <is>
          <t>Визиты на сайт</t>
        </is>
      </c>
      <c r="B5" s="13" t="inlineStr">
        <is>
          <t>Визиты</t>
        </is>
      </c>
      <c r="C5" s="13" t="inlineStr">
        <is>
          <t>Показы карточек</t>
        </is>
      </c>
      <c r="D5" s="13" t="inlineStr">
        <is>
          <t>Показы на Картах</t>
        </is>
      </c>
    </row>
    <row r="6">
      <c r="A6" s="13" t="inlineStr">
        <is>
          <t>Расход на рекламу</t>
        </is>
      </c>
      <c r="B6" s="13" t="inlineStr">
        <is>
          <t>Расход на рекламу</t>
        </is>
      </c>
      <c r="C6" s="13" t="inlineStr">
        <is>
          <t>Переходы в карточку</t>
        </is>
      </c>
      <c r="D6" s="13" t="inlineStr">
        <is>
          <t>Построения маршрута</t>
        </is>
      </c>
    </row>
    <row r="7">
      <c r="A7" s="13" t="inlineStr">
        <is>
          <t>Заявки с сайта</t>
        </is>
      </c>
      <c r="B7" s="13" t="inlineStr">
        <is>
          <t>Добавления в корзину</t>
        </is>
      </c>
      <c r="C7" s="13" t="inlineStr">
        <is>
          <t>CTR карточки</t>
        </is>
      </c>
      <c r="D7" s="13" t="inlineStr">
        <is>
          <t>Звонки</t>
        </is>
      </c>
    </row>
    <row r="8">
      <c r="A8" s="13" t="inlineStr">
        <is>
          <t>Звонки</t>
        </is>
      </c>
      <c r="B8" s="13" t="inlineStr">
        <is>
          <t>Заказы</t>
        </is>
      </c>
      <c r="C8" s="13" t="inlineStr">
        <is>
          <t>Заказы, шт</t>
        </is>
      </c>
      <c r="D8" s="13" t="inlineStr">
        <is>
          <t>Записи</t>
        </is>
      </c>
    </row>
    <row r="9">
      <c r="A9" s="13" t="inlineStr">
        <is>
          <t>Стоимость обращения</t>
        </is>
      </c>
      <c r="B9" s="13" t="inlineStr">
        <is>
          <t>Стоимость заказа</t>
        </is>
      </c>
      <c r="C9" s="13" t="inlineStr">
        <is>
          <t>Выкупы, шт</t>
        </is>
      </c>
      <c r="D9" s="13" t="inlineStr">
        <is>
          <t>Дошло клиентов</t>
        </is>
      </c>
    </row>
    <row r="10">
      <c r="A10" s="13" t="inlineStr">
        <is>
          <t>Квалифицированные лиды</t>
        </is>
      </c>
      <c r="B10" s="13" t="inlineStr">
        <is>
          <t>Процент выкупа</t>
        </is>
      </c>
      <c r="C10" s="13" t="inlineStr">
        <is>
          <t>Процент выкупа</t>
        </is>
      </c>
      <c r="D10" s="13" t="inlineStr">
        <is>
          <t>Расход на рекламу</t>
        </is>
      </c>
    </row>
    <row r="11">
      <c r="A11" s="13" t="inlineStr">
        <is>
          <t>Сделки</t>
        </is>
      </c>
      <c r="B11" s="13" t="inlineStr">
        <is>
          <t>Отменённые заказы</t>
        </is>
      </c>
      <c r="C11" s="13" t="inlineStr">
        <is>
          <t>Расход на рекламу</t>
        </is>
      </c>
      <c r="D11" s="13" t="inlineStr">
        <is>
          <t>Стоимость записи</t>
        </is>
      </c>
    </row>
    <row r="12">
      <c r="A12" s="13" t="inlineStr">
        <is>
          <t>Конверсия обращение→сделка</t>
        </is>
      </c>
      <c r="B12" s="13" t="inlineStr">
        <is>
          <t>Выручка</t>
        </is>
      </c>
      <c r="C12" s="13" t="inlineStr">
        <is>
          <t>ДРР</t>
        </is>
      </c>
      <c r="D12" s="13" t="inlineStr">
        <is>
          <t>Выручка</t>
        </is>
      </c>
    </row>
    <row r="13">
      <c r="A13" s="13" t="inlineStr">
        <is>
          <t>Выручка</t>
        </is>
      </c>
      <c r="B13" s="13" t="inlineStr">
        <is>
          <t>Средний чек</t>
        </is>
      </c>
      <c r="C13" s="13" t="inlineStr">
        <is>
          <t>Выручка</t>
        </is>
      </c>
      <c r="D13" s="13" t="inlineStr">
        <is>
          <t>Средний чек</t>
        </is>
      </c>
    </row>
    <row r="14">
      <c r="A14" s="13" t="inlineStr">
        <is>
          <t>Средний чек</t>
        </is>
      </c>
      <c r="B14" s="13" t="inlineStr">
        <is>
          <t>Маржа</t>
        </is>
      </c>
      <c r="C14" s="13" t="inlineStr">
        <is>
          <t>Комиссия и логистика</t>
        </is>
      </c>
      <c r="D14" s="13" t="inlineStr">
        <is>
          <t>Повторные визиты</t>
        </is>
      </c>
    </row>
    <row r="15">
      <c r="A15" s="13" t="inlineStr">
        <is>
          <t>ДРР</t>
        </is>
      </c>
      <c r="B15" s="13" t="inlineStr">
        <is>
          <t>ДРР</t>
        </is>
      </c>
      <c r="C15" s="13" t="inlineStr">
        <is>
          <t>Маржа после расходов</t>
        </is>
      </c>
      <c r="D15" s="13" t="inlineStr">
        <is>
          <t>Оценка на Картах</t>
        </is>
      </c>
    </row>
    <row r="16">
      <c r="A16" s="13" t="inlineStr">
        <is>
          <t>ROMI</t>
        </is>
      </c>
      <c r="B16" s="13" t="inlineStr">
        <is>
          <t>Повторные заказы</t>
        </is>
      </c>
      <c r="C16" s="13" t="inlineStr">
        <is>
          <t>Остатки на складе</t>
        </is>
      </c>
      <c r="D16" s="13" t="inlineStr">
        <is>
          <t>Новые отзывы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26" customWidth="1" min="1" max="1"/>
    <col width="96" customWidth="1" min="2" max="2"/>
  </cols>
  <sheetData>
    <row r="1">
      <c r="A1" s="1" t="inlineStr">
        <is>
          <t>Как вести РНП</t>
        </is>
      </c>
      <c r="B1" s="2" t="n"/>
    </row>
    <row r="2">
      <c r="A2" s="4" t="inlineStr">
        <is>
          <t>Короткая инструкция к шаблону</t>
        </is>
      </c>
      <c r="B2" s="2" t="n"/>
    </row>
    <row r="4">
      <c r="A4" s="24" t="inlineStr">
        <is>
          <t>Шаг</t>
        </is>
      </c>
      <c r="B4" s="24" t="inlineStr">
        <is>
          <t>Что делать</t>
        </is>
      </c>
    </row>
    <row r="5" ht="44" customHeight="1">
      <c r="A5" s="25" t="inlineStr">
        <is>
          <t>Что заполняешь руками</t>
        </is>
      </c>
      <c r="B5" s="26" t="inlineStr">
        <is>
          <t>Синие ячейки: план, факт, ответственный, направление «выше/ниже» и комментарий. Серые курсивные считаются формулами, их не трогай.</t>
        </is>
      </c>
    </row>
    <row r="6" ht="44" customHeight="1">
      <c r="A6" s="25" t="inlineStr">
        <is>
          <t>Направление «выше/ниже»</t>
        </is>
      </c>
      <c r="B6" s="26" t="inlineStr">
        <is>
          <t>Для выручки и заявок лучше «выше». Для расхода, стоимости обращения и ДРР лучше «ниже» — тогда % плана считается наоборот и 100% всегда означает «хорошо».</t>
        </is>
      </c>
    </row>
    <row r="7" ht="44" customHeight="1">
      <c r="A7" s="25" t="inlineStr">
        <is>
          <t>Пороги статуса</t>
        </is>
      </c>
      <c r="B7" s="26" t="inlineStr">
        <is>
          <t>На листе «РНП неделя» справа, ячейки L3 и L4. По умолчанию: 100% и выше — в норме, 85–100% — внимание, ниже 85% — провал. Меняй под себя.</t>
        </is>
      </c>
    </row>
    <row r="8" ht="44" customHeight="1">
      <c r="A8" s="25" t="inlineStr">
        <is>
          <t>Ритм заполнения</t>
        </is>
      </c>
      <c r="B8" s="26" t="inlineStr">
        <is>
          <t>Реклама и заявки — каждый день или через день. Выручка и прибыль — раз в неделю. Данные вносишь в день события, иначе через неделю никто их не вспомнит.</t>
        </is>
      </c>
    </row>
    <row r="9" ht="44" customHeight="1">
      <c r="A9" s="25" t="inlineStr">
        <is>
          <t>Сколько времени</t>
        </is>
      </c>
      <c r="B9" s="26" t="inlineStr">
        <is>
          <t>На старте 15–20 минут в день. Через месяц, когда источники данных на местах, выходит 5–7 минут.</t>
        </is>
      </c>
    </row>
    <row r="10" ht="44" customHeight="1">
      <c r="A10" s="25" t="inlineStr">
        <is>
          <t>Три горизонта</t>
        </is>
      </c>
      <c r="B10" s="26" t="inlineStr">
        <is>
          <t>День — просто фиксируешь цифры без выводов. Неделя — сравниваешь с прошлой неделей. Месяц — сравниваешь с тем же месяцем прошлого года.</t>
        </is>
      </c>
    </row>
    <row r="11" ht="44" customHeight="1">
      <c r="A11" s="25" t="inlineStr">
        <is>
          <t>Ответственный</t>
        </is>
      </c>
      <c r="B11" s="26" t="inlineStr">
        <is>
          <t>У каждой строки один человек с именем. Строка без ответственного превращается в цифру, которую никто не объясняет.</t>
        </is>
      </c>
    </row>
    <row r="12" ht="44" customHeight="1">
      <c r="A12" s="25" t="inlineStr">
        <is>
          <t>Разбор</t>
        </is>
      </c>
      <c r="B12" s="26" t="inlineStr">
        <is>
          <t>Таблица работает вместе с еженедельным разбором на 20–30 минут. Идёшь только по красным и жёлтым строкам: причина, решение, срок, кто делает.</t>
        </is>
      </c>
    </row>
    <row r="13" ht="44" customHeight="1">
      <c r="A13" s="25" t="inlineStr">
        <is>
          <t>Чего не делать</t>
        </is>
      </c>
      <c r="B13" s="26" t="inlineStr">
        <is>
          <t>Не заводить 40 метрик на старте, не считать план «на глаз», не вести таблицу в одиночку и не переносить разбор — три пропуска подряд убивают привычку.</t>
        </is>
      </c>
    </row>
    <row r="15">
      <c r="A15" s="5" t="inlineStr">
        <is>
          <t>Разбор инструмента и конструктор таблицы онлайн: pawetta.com/blog/rnp-ruka-na-pulse/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2026-07-23T15:38:20Z</dcterms:created>
  <dcterms:modified xmlns:dcterms="http://purl.org/dc/terms/" xmlns:xsi="http://www.w3.org/2001/XMLSchema-instance" xsi:type="dcterms:W3CDTF">2026-07-23T15:38:20Z</dcterms:modified>
</cp:coreProperties>
</file>