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оронка и юнит-эконом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₽&quot;"/>
    <numFmt numFmtId="165" formatCode="0.0%"/>
    <numFmt numFmtId="166" formatCode="#,##0.0"/>
  </numFmts>
  <fonts count="12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B1543A"/>
      <sz val="11"/>
    </font>
    <font>
      <name val="Arial"/>
      <color rgb="001C1C1A"/>
      <sz val="10.5"/>
    </font>
    <font>
      <name val="Arial"/>
      <b val="1"/>
      <color rgb="00FFFFFF"/>
      <sz val="10"/>
    </font>
    <font>
      <name val="Arial"/>
      <b val="1"/>
      <color rgb="001C1C1A"/>
      <sz val="10.5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i val="1"/>
      <color rgb="0087867F"/>
      <sz val="9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6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FBF3EE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5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  <border>
      <left/>
      <right/>
      <top style="thin">
        <color rgb="00DDD9CC"/>
      </top>
      <bottom/>
      <diagonal/>
    </border>
    <border>
      <left/>
      <right style="thin">
        <color rgb="00DDD9CC"/>
      </right>
      <top style="thin">
        <color rgb="00DDD9CC"/>
      </top>
      <bottom/>
      <diagonal/>
    </border>
    <border>
      <left/>
      <right style="thin">
        <color rgb="00DDD9CC"/>
      </right>
      <top style="thin">
        <color rgb="00DDD9CC"/>
      </top>
      <bottom style="thin">
        <color rgb="00DDD9CC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3" fontId="7" fillId="0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3" fontId="7" fillId="5" borderId="1" applyAlignment="1" pivotButton="0" quotePrefix="0" xfId="0">
      <alignment horizontal="right" vertical="center"/>
    </xf>
    <xf numFmtId="165" fontId="8" fillId="5" borderId="1" applyAlignment="1" pivotButton="0" quotePrefix="0" xfId="0">
      <alignment horizontal="center" vertical="center"/>
    </xf>
    <xf numFmtId="164" fontId="8" fillId="5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165" fontId="8" fillId="0" borderId="1" applyAlignment="1" pivotButton="0" quotePrefix="0" xfId="0">
      <alignment horizontal="center" vertical="center"/>
    </xf>
    <xf numFmtId="0" fontId="0" fillId="0" borderId="4" pivotButton="0" quotePrefix="0" xfId="0"/>
    <xf numFmtId="164" fontId="7" fillId="0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left" vertical="center"/>
    </xf>
    <xf numFmtId="0" fontId="0" fillId="0" borderId="1" pivotButton="0" quotePrefix="0" xfId="0"/>
    <xf numFmtId="9" fontId="7" fillId="5" borderId="1" applyAlignment="1" pivotButton="0" quotePrefix="0" xfId="0">
      <alignment horizontal="right" vertical="center"/>
    </xf>
    <xf numFmtId="0" fontId="9" fillId="5" borderId="1" applyAlignment="1" pivotButton="0" quotePrefix="0" xfId="0">
      <alignment horizontal="left" vertical="center"/>
    </xf>
    <xf numFmtId="0" fontId="0" fillId="5" borderId="1" pivotButton="0" quotePrefix="0" xfId="0"/>
    <xf numFmtId="164" fontId="7" fillId="5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9" fontId="6" fillId="5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ill>
        <patternFill patternType="solid">
          <fgColor rgb="00F7E2DA"/>
        </patternFill>
      </fill>
    </dxf>
    <dxf>
      <fill>
        <patternFill patternType="solid">
          <fgColor rgb="00E3F0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b2b-lidogeneraciya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20" customWidth="1" min="3" max="3"/>
    <col width="16" customWidth="1" min="4" max="4"/>
  </cols>
  <sheetData>
    <row r="1" ht="30" customHeight="1">
      <c r="A1" s="1" t="inlineStr">
        <is>
          <t>Воронка продаж + юнит-экономика</t>
        </is>
      </c>
      <c r="B1" s="2" t="n"/>
      <c r="C1" s="2" t="n"/>
      <c r="D1" s="2" t="n"/>
    </row>
    <row r="2" ht="18" customHeight="1">
      <c r="A2" s="3" t="inlineStr">
        <is>
          <t>Никита Вихров · SEO-специалист · pawetta.com  ·  путь трафика до денег</t>
        </is>
      </c>
      <c r="B2" s="2" t="n"/>
      <c r="C2" s="2" t="n"/>
      <c r="D2" s="2" t="n"/>
    </row>
    <row r="3" ht="6" customHeight="1">
      <c r="A3" s="2" t="n"/>
      <c r="B3" s="2" t="n"/>
      <c r="C3" s="2" t="n"/>
      <c r="D3" s="2" t="n"/>
    </row>
    <row r="4" ht="22" customHeight="1">
      <c r="A4" s="4" t="inlineStr">
        <is>
          <t>ВОРОНКА ПО ЭТАПАМ</t>
        </is>
      </c>
    </row>
    <row r="5" ht="30" customHeight="1">
      <c r="A5" s="5" t="inlineStr">
        <is>
          <t>Этап воронки</t>
        </is>
      </c>
      <c r="B5" s="5" t="inlineStr">
        <is>
          <t>Значение</t>
        </is>
      </c>
      <c r="C5" s="5" t="inlineStr">
        <is>
          <t>Конверсия в шаг</t>
        </is>
      </c>
      <c r="D5" s="5" t="inlineStr">
        <is>
          <t>CPA на этапе, ₽</t>
        </is>
      </c>
    </row>
    <row r="6" ht="19" customHeight="1">
      <c r="A6" s="6" t="inlineStr">
        <is>
          <t>Показы</t>
        </is>
      </c>
      <c r="B6" s="7" t="n">
        <v>120000</v>
      </c>
      <c r="C6" s="8" t="inlineStr">
        <is>
          <t>—</t>
        </is>
      </c>
      <c r="D6" s="9">
        <f>IF(N(B6)=0,"",$B$18/B6)</f>
        <v/>
      </c>
    </row>
    <row r="7" ht="19" customHeight="1">
      <c r="A7" s="10" t="inlineStr">
        <is>
          <t>Клики</t>
        </is>
      </c>
      <c r="B7" s="11" t="n">
        <v>4800</v>
      </c>
      <c r="C7" s="12">
        <f>IF(N(B6)=0,"",B7/B6)</f>
        <v/>
      </c>
      <c r="D7" s="13">
        <f>IF(N(B7)=0,"",$B$18/B7)</f>
        <v/>
      </c>
    </row>
    <row r="8" ht="19" customHeight="1">
      <c r="A8" s="14" t="inlineStr">
        <is>
          <t>Визиты</t>
        </is>
      </c>
      <c r="B8" s="7" t="n">
        <v>4600</v>
      </c>
      <c r="C8" s="15">
        <f>IF(N(B7)=0,"",B8/B7)</f>
        <v/>
      </c>
      <c r="D8" s="9">
        <f>IF(N(B8)=0,"",$B$18/B8)</f>
        <v/>
      </c>
    </row>
    <row r="9" ht="19" customHeight="1">
      <c r="A9" s="10" t="inlineStr">
        <is>
          <t>Заявки</t>
        </is>
      </c>
      <c r="B9" s="11" t="n">
        <v>260</v>
      </c>
      <c r="C9" s="12">
        <f>IF(N(B8)=0,"",B9/B8)</f>
        <v/>
      </c>
      <c r="D9" s="13">
        <f>IF(N(B9)=0,"",$B$18/B9)</f>
        <v/>
      </c>
    </row>
    <row r="10" ht="19" customHeight="1">
      <c r="A10" s="14" t="inlineStr">
        <is>
          <t>Квалифицированные лиды</t>
        </is>
      </c>
      <c r="B10" s="7" t="n">
        <v>150</v>
      </c>
      <c r="C10" s="15">
        <f>IF(N(B9)=0,"",B10/B9)</f>
        <v/>
      </c>
      <c r="D10" s="9">
        <f>IF(N(B10)=0,"",$B$18/B10)</f>
        <v/>
      </c>
    </row>
    <row r="11" ht="19" customHeight="1">
      <c r="A11" s="10" t="inlineStr">
        <is>
          <t>Сделки</t>
        </is>
      </c>
      <c r="B11" s="11" t="n">
        <v>41</v>
      </c>
      <c r="C11" s="12">
        <f>IF(N(B10)=0,"",B11/B10)</f>
        <v/>
      </c>
      <c r="D11" s="13">
        <f>IF(N(B11)=0,"",$B$18/B11)</f>
        <v/>
      </c>
    </row>
    <row r="12" ht="19" customHeight="1">
      <c r="A12" s="6" t="inlineStr">
        <is>
          <t>Оплата</t>
        </is>
      </c>
      <c r="B12" s="7" t="n">
        <v>38</v>
      </c>
      <c r="C12" s="15">
        <f>IF(N(B11)=0,"",B12/B11)</f>
        <v/>
      </c>
      <c r="D12" s="9">
        <f>IF(N(B12)=0,"",$B$18/B12)</f>
        <v/>
      </c>
    </row>
    <row r="14" ht="22" customHeight="1">
      <c r="A14" s="4" t="inlineStr">
        <is>
          <t>ЮНИТ-ЭКОНОМИКА</t>
        </is>
      </c>
    </row>
    <row r="15" ht="30" customHeight="1">
      <c r="A15" s="5" t="inlineStr">
        <is>
          <t>Показатель</t>
        </is>
      </c>
      <c r="B15" s="5" t="inlineStr">
        <is>
          <t>Значение</t>
        </is>
      </c>
      <c r="C15" s="5" t="inlineStr">
        <is>
          <t>Формула / источник</t>
        </is>
      </c>
      <c r="D15" s="16" t="n"/>
    </row>
    <row r="16" ht="19" customHeight="1">
      <c r="A16" s="14" t="inlineStr">
        <is>
          <t>Средний чек, ₽</t>
        </is>
      </c>
      <c r="B16" s="17" t="n">
        <v>16000</v>
      </c>
      <c r="C16" s="18" t="inlineStr">
        <is>
          <t>ваш средний чек</t>
        </is>
      </c>
      <c r="D16" s="19" t="n"/>
    </row>
    <row r="17" ht="19" customHeight="1">
      <c r="A17" s="10" t="inlineStr">
        <is>
          <t>Маржа, %</t>
        </is>
      </c>
      <c r="B17" s="20" t="n">
        <v>0.45</v>
      </c>
      <c r="C17" s="21" t="inlineStr">
        <is>
          <t>доля прибыли в чеке</t>
        </is>
      </c>
      <c r="D17" s="22" t="n"/>
    </row>
    <row r="18" ht="19" customHeight="1">
      <c r="A18" s="14" t="inlineStr">
        <is>
          <t>Расход на маркетинг, ₽</t>
        </is>
      </c>
      <c r="B18" s="17" t="n">
        <v>200000</v>
      </c>
      <c r="C18" s="18" t="inlineStr">
        <is>
          <t>весь бюджет за период</t>
        </is>
      </c>
      <c r="D18" s="19" t="n"/>
    </row>
    <row r="19" ht="19" customHeight="1">
      <c r="A19" s="10" t="inlineStr">
        <is>
          <t>Выручка, ₽</t>
        </is>
      </c>
      <c r="B19" s="23" t="n">
        <v>608000</v>
      </c>
      <c r="C19" s="21" t="inlineStr">
        <is>
          <t>деньги со сделок за период</t>
        </is>
      </c>
      <c r="D19" s="22" t="n"/>
    </row>
    <row r="20" ht="19" customHeight="1">
      <c r="A20" s="6" t="inlineStr">
        <is>
          <t>CAC, ₽</t>
        </is>
      </c>
      <c r="B20" s="24">
        <f>IFERROR(B18/B11,"")</f>
        <v/>
      </c>
      <c r="C20" s="18" t="inlineStr">
        <is>
          <t>расход ÷ сделки</t>
        </is>
      </c>
      <c r="D20" s="19" t="n"/>
    </row>
    <row r="21" ht="19" customHeight="1">
      <c r="A21" s="10" t="inlineStr">
        <is>
          <t>LTV, ₽</t>
        </is>
      </c>
      <c r="B21" s="23" t="n">
        <v>32000</v>
      </c>
      <c r="C21" s="21" t="inlineStr">
        <is>
          <t>сколько клиент приносит за всё время</t>
        </is>
      </c>
      <c r="D21" s="22" t="n"/>
    </row>
    <row r="22" ht="19" customHeight="1">
      <c r="A22" s="6" t="inlineStr">
        <is>
          <t>ДРР</t>
        </is>
      </c>
      <c r="B22" s="25">
        <f>IFERROR(B18/B19,"")</f>
        <v/>
      </c>
      <c r="C22" s="18" t="inlineStr">
        <is>
          <t>расход ÷ выручка</t>
        </is>
      </c>
      <c r="D22" s="19" t="n"/>
    </row>
    <row r="23" ht="19" customHeight="1">
      <c r="A23" s="26" t="inlineStr">
        <is>
          <t>ROMI</t>
        </is>
      </c>
      <c r="B23" s="27">
        <f>IFERROR((B19-B18)/B18,"")</f>
        <v/>
      </c>
      <c r="C23" s="21" t="inlineStr">
        <is>
          <t>(выручка − расход) ÷ расход</t>
        </is>
      </c>
      <c r="D23" s="22" t="n"/>
    </row>
    <row r="24" ht="19" customHeight="1">
      <c r="A24" s="14" t="inlineStr">
        <is>
          <t>Точка окупаемости, сделок</t>
        </is>
      </c>
      <c r="B24" s="28">
        <f>IFERROR(B18/(B16*B17),"")</f>
        <v/>
      </c>
      <c r="C24" s="18" t="inlineStr">
        <is>
          <t>расход ÷ (чек × маржа)</t>
        </is>
      </c>
      <c r="D24" s="19" t="n"/>
    </row>
    <row r="26" ht="30" customHeight="1">
      <c r="A26" s="29" t="inlineStr">
        <is>
          <t>Меняйте значения в оливковых ячейках — CAC, ДРР, ROMI и точка окупаемости пересчитаются сами. Считайте воронку до строки «Сделки»: верх воронки греет самолюбие, решения принимаются по нижним этапам.</t>
        </is>
      </c>
    </row>
    <row r="27" ht="20" customHeight="1">
      <c r="A27" s="30" t="inlineStr">
        <is>
          <t>→ Как дожимать лиды в длинной B2B-воронке</t>
        </is>
      </c>
    </row>
  </sheetData>
  <mergeCells count="16">
    <mergeCell ref="A1:D1"/>
    <mergeCell ref="C20:D20"/>
    <mergeCell ref="A27:D27"/>
    <mergeCell ref="C21:D21"/>
    <mergeCell ref="C16:D16"/>
    <mergeCell ref="C24:D24"/>
    <mergeCell ref="C15:D15"/>
    <mergeCell ref="A4:D4"/>
    <mergeCell ref="A26:D26"/>
    <mergeCell ref="C19:D19"/>
    <mergeCell ref="C22:D22"/>
    <mergeCell ref="A2:D2"/>
    <mergeCell ref="C18:D18"/>
    <mergeCell ref="C17:D17"/>
    <mergeCell ref="C23:D23"/>
    <mergeCell ref="A14:D14"/>
  </mergeCells>
  <conditionalFormatting sqref="B23">
    <cfRule type="cellIs" priority="1" operator="lessThan" dxfId="0">
      <formula>1</formula>
    </cfRule>
    <cfRule type="cellIs" priority="2" operator="greaterThanOrEqual" dxfId="1">
      <formula>1</formula>
    </cfRule>
  </conditionalFormatting>
  <hyperlinks>
    <hyperlink xmlns:r="http://schemas.openxmlformats.org/officeDocument/2006/relationships" ref="A2" r:id="rId1"/>
    <hyperlink xmlns:r="http://schemas.openxmlformats.org/officeDocument/2006/relationships" ref="A27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воронки продаж и юнит-экономики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